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Common\MEETING DOCUMENTS\2024\FEBRUARY 24\Budget Public Meeting\"/>
    </mc:Choice>
  </mc:AlternateContent>
  <bookViews>
    <workbookView xWindow="0" yWindow="0" windowWidth="21570" windowHeight="7545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9" i="1" l="1"/>
  <c r="N18" i="1"/>
  <c r="L18" i="1"/>
  <c r="J18" i="1"/>
  <c r="H18" i="1"/>
  <c r="F18" i="1"/>
  <c r="D18" i="1"/>
  <c r="P17" i="1"/>
  <c r="P18" i="1" s="1"/>
  <c r="N17" i="1"/>
  <c r="L17" i="1"/>
  <c r="J17" i="1"/>
  <c r="H17" i="1"/>
  <c r="F17" i="1"/>
  <c r="D17" i="1"/>
  <c r="P7" i="1"/>
  <c r="P9" i="1" s="1"/>
  <c r="O9" i="1"/>
  <c r="N9" i="1"/>
  <c r="E9" i="1"/>
  <c r="F7" i="1"/>
  <c r="F9" i="1" s="1"/>
  <c r="G9" i="1"/>
  <c r="L7" i="1"/>
  <c r="L9" i="1" s="1"/>
  <c r="D7" i="1"/>
  <c r="D9" i="1" s="1"/>
  <c r="M9" i="1"/>
  <c r="K9" i="1"/>
  <c r="I9" i="1"/>
  <c r="J7" i="1"/>
  <c r="J9" i="1" s="1"/>
  <c r="H7" i="1"/>
  <c r="H9" i="1" s="1"/>
  <c r="P21" i="1" l="1"/>
  <c r="N21" i="1"/>
  <c r="N19" i="1"/>
  <c r="F21" i="1"/>
  <c r="F19" i="1"/>
  <c r="L21" i="1"/>
  <c r="L19" i="1"/>
  <c r="D21" i="1"/>
  <c r="D19" i="1"/>
  <c r="J21" i="1"/>
  <c r="H19" i="1"/>
  <c r="H21" i="1"/>
  <c r="J19" i="1"/>
</calcChain>
</file>

<file path=xl/sharedStrings.xml><?xml version="1.0" encoding="utf-8"?>
<sst xmlns="http://schemas.openxmlformats.org/spreadsheetml/2006/main" count="35" uniqueCount="31">
  <si>
    <t>FY 20-21</t>
  </si>
  <si>
    <t>FY 21-22</t>
  </si>
  <si>
    <t>336-400 · REVENUE CONTROL</t>
  </si>
  <si>
    <t>336-401 · TAXES</t>
  </si>
  <si>
    <t>336-402 · Current Real Property Taxes</t>
  </si>
  <si>
    <t>336-411 · Delinquent Real Property Taxes</t>
  </si>
  <si>
    <t>Total 336-401</t>
  </si>
  <si>
    <t>336-664 · Interest &amp; Rents</t>
  </si>
  <si>
    <t>Total 336-400 · REVENUE CONTROL</t>
  </si>
  <si>
    <t>336-700 · EXPENDITURE CONTROL</t>
  </si>
  <si>
    <t>336-751 · Supplies</t>
  </si>
  <si>
    <t>336-800 · Other Services &amp; Charges</t>
  </si>
  <si>
    <t>336-801 · Professinal &amp; Contractual Services</t>
  </si>
  <si>
    <t>801.1 · Fire Services</t>
  </si>
  <si>
    <t>801.2 · First Responders</t>
  </si>
  <si>
    <t>801.3 · Hazardous Materials Response</t>
  </si>
  <si>
    <t>Total 336-700 · EXPENDITURE CONTROL</t>
  </si>
  <si>
    <t>FUND BALANCE CONTRIBUTION (USAGE)</t>
  </si>
  <si>
    <t>FUND BALANCE, BEGINNING OF YEAR</t>
  </si>
  <si>
    <t>FUND BALANCE, PROJECTED YEAR END</t>
  </si>
  <si>
    <t>FY 19-20</t>
  </si>
  <si>
    <t>Final</t>
  </si>
  <si>
    <t>FY 22-23</t>
  </si>
  <si>
    <t>YTD 2023-24</t>
  </si>
  <si>
    <t>Nov 30th</t>
  </si>
  <si>
    <t>Proposed 24-25</t>
  </si>
  <si>
    <t>Budget 23-24</t>
  </si>
  <si>
    <t>Total 336-801 - Prof &amp; Conttractual Services</t>
  </si>
  <si>
    <t>Fund balance beginning of year taken from audit report 19-20, 20-21, 21-22, 22-23</t>
  </si>
  <si>
    <t>Audit has not been completed for 23-24, Fund balance beginning of the year projected</t>
  </si>
  <si>
    <t>24-25 fund balance beginning of the year projected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</si>
</sst>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rgb="FF323232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rgb="FF32323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4">
    <xf numFmtId="0" fontId="0" fillId="0" borderId="0" xfId="0"/>
    <xf numFmtId="49" fontId="2" fillId="0" borderId="0" xfId="0" applyNumberFormat="1" applyFont="1" applyAlignment="1">
      <alignment horizontal="center"/>
    </xf>
    <xf numFmtId="44" fontId="2" fillId="0" borderId="0" xfId="1" applyFont="1" applyAlignment="1">
      <alignment horizontal="center"/>
    </xf>
    <xf numFmtId="0" fontId="0" fillId="0" borderId="0" xfId="0" applyAlignment="1">
      <alignment horizontal="center"/>
    </xf>
    <xf numFmtId="44" fontId="3" fillId="0" borderId="0" xfId="1" applyFont="1" applyAlignment="1">
      <alignment horizontal="center"/>
    </xf>
    <xf numFmtId="49" fontId="2" fillId="0" borderId="0" xfId="0" applyNumberFormat="1" applyFont="1"/>
    <xf numFmtId="44" fontId="5" fillId="0" borderId="0" xfId="1" applyFont="1"/>
    <xf numFmtId="44" fontId="4" fillId="0" borderId="0" xfId="1" applyFont="1"/>
    <xf numFmtId="44" fontId="5" fillId="0" borderId="1" xfId="1" applyFont="1" applyBorder="1"/>
    <xf numFmtId="44" fontId="4" fillId="0" borderId="1" xfId="1" applyFont="1" applyBorder="1"/>
    <xf numFmtId="49" fontId="2" fillId="2" borderId="0" xfId="0" applyNumberFormat="1" applyFont="1" applyFill="1"/>
    <xf numFmtId="44" fontId="5" fillId="2" borderId="0" xfId="1" applyFont="1" applyFill="1" applyBorder="1"/>
    <xf numFmtId="44" fontId="4" fillId="2" borderId="0" xfId="1" applyFont="1" applyFill="1"/>
    <xf numFmtId="44" fontId="4" fillId="0" borderId="2" xfId="1" applyFont="1" applyBorder="1"/>
    <xf numFmtId="49" fontId="2" fillId="3" borderId="0" xfId="0" applyNumberFormat="1" applyFont="1" applyFill="1"/>
    <xf numFmtId="44" fontId="5" fillId="3" borderId="3" xfId="1" applyFont="1" applyFill="1" applyBorder="1"/>
    <xf numFmtId="0" fontId="4" fillId="0" borderId="0" xfId="0" applyFont="1"/>
    <xf numFmtId="49" fontId="6" fillId="0" borderId="0" xfId="0" applyNumberFormat="1" applyFont="1"/>
    <xf numFmtId="0" fontId="2" fillId="0" borderId="0" xfId="0" applyFont="1"/>
    <xf numFmtId="0" fontId="6" fillId="0" borderId="0" xfId="0" applyFont="1"/>
    <xf numFmtId="44" fontId="0" fillId="0" borderId="0" xfId="1" applyFont="1"/>
    <xf numFmtId="0" fontId="0" fillId="2" borderId="0" xfId="0" applyFill="1" applyAlignment="1">
      <alignment horizontal="center"/>
    </xf>
    <xf numFmtId="0" fontId="0" fillId="2" borderId="0" xfId="0" applyFill="1"/>
    <xf numFmtId="0" fontId="4" fillId="2" borderId="0" xfId="0" applyFont="1" applyFill="1"/>
    <xf numFmtId="0" fontId="2" fillId="2" borderId="0" xfId="0" applyFont="1" applyFill="1"/>
    <xf numFmtId="44" fontId="4" fillId="4" borderId="0" xfId="1" applyFont="1" applyFill="1" applyAlignment="1">
      <alignment horizontal="center"/>
    </xf>
    <xf numFmtId="44" fontId="5" fillId="4" borderId="0" xfId="1" applyFont="1" applyFill="1"/>
    <xf numFmtId="44" fontId="5" fillId="4" borderId="1" xfId="1" applyFont="1" applyFill="1" applyBorder="1"/>
    <xf numFmtId="44" fontId="5" fillId="5" borderId="0" xfId="1" applyFont="1" applyFill="1" applyBorder="1"/>
    <xf numFmtId="44" fontId="5" fillId="5" borderId="3" xfId="1" applyFont="1" applyFill="1" applyBorder="1"/>
    <xf numFmtId="44" fontId="5" fillId="5" borderId="0" xfId="1" applyFont="1" applyFill="1"/>
    <xf numFmtId="44" fontId="2" fillId="5" borderId="0" xfId="1" applyFont="1" applyFill="1"/>
    <xf numFmtId="44" fontId="3" fillId="5" borderId="0" xfId="1" applyFont="1" applyFill="1"/>
    <xf numFmtId="44" fontId="5" fillId="6" borderId="0" xfId="1" applyFont="1" applyFill="1"/>
    <xf numFmtId="44" fontId="2" fillId="6" borderId="0" xfId="1" applyFont="1" applyFill="1"/>
    <xf numFmtId="44" fontId="3" fillId="6" borderId="0" xfId="1" applyFont="1" applyFill="1"/>
    <xf numFmtId="44" fontId="5" fillId="7" borderId="0" xfId="1" applyFont="1" applyFill="1"/>
    <xf numFmtId="44" fontId="4" fillId="7" borderId="0" xfId="1" applyFont="1" applyFill="1" applyBorder="1"/>
    <xf numFmtId="44" fontId="2" fillId="3" borderId="3" xfId="1" applyFont="1" applyFill="1" applyBorder="1"/>
    <xf numFmtId="44" fontId="2" fillId="5" borderId="3" xfId="1" applyFont="1" applyFill="1" applyBorder="1"/>
    <xf numFmtId="44" fontId="2" fillId="4" borderId="0" xfId="1" applyFont="1" applyFill="1" applyAlignment="1">
      <alignment horizontal="center"/>
    </xf>
    <xf numFmtId="0" fontId="8" fillId="0" borderId="0" xfId="0" applyFont="1"/>
    <xf numFmtId="44" fontId="7" fillId="0" borderId="0" xfId="1" applyFont="1"/>
    <xf numFmtId="0" fontId="7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abSelected="1" topLeftCell="A9" workbookViewId="0">
      <selection activeCell="P21" sqref="P21"/>
    </sheetView>
  </sheetViews>
  <sheetFormatPr defaultRowHeight="15" x14ac:dyDescent="0.25"/>
  <cols>
    <col min="1" max="2" width="3" style="18" customWidth="1"/>
    <col min="3" max="3" width="26.7109375" style="18" customWidth="1"/>
    <col min="4" max="4" width="11.28515625" style="20" customWidth="1"/>
    <col min="5" max="5" width="1.7109375" customWidth="1"/>
    <col min="6" max="6" width="11.28515625" style="20" customWidth="1"/>
    <col min="7" max="7" width="1.7109375" customWidth="1"/>
    <col min="8" max="8" width="12.7109375" style="20" customWidth="1"/>
    <col min="9" max="9" width="1.7109375" customWidth="1"/>
    <col min="10" max="10" width="11.28515625" style="20" customWidth="1"/>
    <col min="11" max="11" width="1.7109375" customWidth="1"/>
    <col min="12" max="12" width="11.28515625" style="20" customWidth="1"/>
    <col min="13" max="13" width="1.7109375" customWidth="1"/>
    <col min="14" max="14" width="11.28515625" style="20" customWidth="1"/>
    <col min="15" max="15" width="1.7109375" customWidth="1"/>
    <col min="16" max="16" width="11.28515625" style="20" customWidth="1"/>
  </cols>
  <sheetData>
    <row r="1" spans="1:16" s="3" customFormat="1" x14ac:dyDescent="0.25">
      <c r="A1" s="1"/>
      <c r="B1" s="1"/>
      <c r="C1" s="1"/>
      <c r="D1" s="2" t="s">
        <v>20</v>
      </c>
      <c r="E1" s="21"/>
      <c r="F1" s="2" t="s">
        <v>0</v>
      </c>
      <c r="G1" s="21"/>
      <c r="H1" s="4" t="s">
        <v>1</v>
      </c>
      <c r="I1" s="21"/>
      <c r="J1" s="2" t="s">
        <v>22</v>
      </c>
      <c r="K1" s="21"/>
      <c r="L1" s="2" t="s">
        <v>23</v>
      </c>
      <c r="M1" s="21"/>
      <c r="N1" s="2" t="s">
        <v>26</v>
      </c>
      <c r="O1" s="21"/>
      <c r="P1" s="40" t="s">
        <v>25</v>
      </c>
    </row>
    <row r="2" spans="1:16" x14ac:dyDescent="0.25">
      <c r="A2" s="5"/>
      <c r="B2" s="5"/>
      <c r="C2" s="5"/>
      <c r="D2" s="2" t="s">
        <v>21</v>
      </c>
      <c r="E2" s="22"/>
      <c r="F2" s="2" t="s">
        <v>21</v>
      </c>
      <c r="G2" s="22"/>
      <c r="H2" s="2" t="s">
        <v>21</v>
      </c>
      <c r="I2" s="22"/>
      <c r="J2" s="2" t="s">
        <v>21</v>
      </c>
      <c r="K2" s="21"/>
      <c r="L2" s="2" t="s">
        <v>24</v>
      </c>
      <c r="M2" s="22"/>
      <c r="N2" s="2" t="s">
        <v>21</v>
      </c>
      <c r="O2" s="22"/>
      <c r="P2" s="25"/>
    </row>
    <row r="3" spans="1:16" x14ac:dyDescent="0.25">
      <c r="A3" s="5" t="s">
        <v>2</v>
      </c>
      <c r="B3" s="5"/>
      <c r="C3" s="5"/>
      <c r="D3" s="6"/>
      <c r="E3" s="22"/>
      <c r="F3" s="6"/>
      <c r="G3" s="22"/>
      <c r="H3" s="7"/>
      <c r="I3" s="22"/>
      <c r="J3" s="6"/>
      <c r="K3" s="22"/>
      <c r="L3" s="6"/>
      <c r="M3" s="22"/>
      <c r="N3" s="6"/>
      <c r="O3" s="22"/>
      <c r="P3" s="26"/>
    </row>
    <row r="4" spans="1:16" x14ac:dyDescent="0.25">
      <c r="A4" s="5"/>
      <c r="B4" s="5" t="s">
        <v>3</v>
      </c>
      <c r="C4" s="5"/>
      <c r="D4" s="6">
        <v>0</v>
      </c>
      <c r="E4" s="22"/>
      <c r="F4" s="6">
        <v>0</v>
      </c>
      <c r="G4" s="22"/>
      <c r="H4" s="7">
        <v>0</v>
      </c>
      <c r="I4" s="22"/>
      <c r="J4" s="6">
        <v>0</v>
      </c>
      <c r="K4" s="22"/>
      <c r="L4" s="6">
        <v>0</v>
      </c>
      <c r="M4" s="22"/>
      <c r="N4" s="6">
        <v>0</v>
      </c>
      <c r="O4" s="22"/>
      <c r="P4" s="26">
        <v>0</v>
      </c>
    </row>
    <row r="5" spans="1:16" x14ac:dyDescent="0.25">
      <c r="A5" s="5"/>
      <c r="B5" s="5"/>
      <c r="C5" s="5" t="s">
        <v>4</v>
      </c>
      <c r="D5" s="6">
        <v>83389.55</v>
      </c>
      <c r="E5" s="22"/>
      <c r="F5" s="6">
        <v>106690.62</v>
      </c>
      <c r="G5" s="22"/>
      <c r="H5" s="7">
        <v>121776.07</v>
      </c>
      <c r="I5" s="22"/>
      <c r="J5" s="6">
        <v>129640.89</v>
      </c>
      <c r="K5" s="22"/>
      <c r="L5" s="6">
        <v>18356.689999999999</v>
      </c>
      <c r="M5" s="22"/>
      <c r="N5" s="6">
        <v>0</v>
      </c>
      <c r="O5" s="22"/>
      <c r="P5" s="26">
        <v>130000</v>
      </c>
    </row>
    <row r="6" spans="1:16" x14ac:dyDescent="0.25">
      <c r="A6" s="5"/>
      <c r="B6" s="5"/>
      <c r="C6" s="5" t="s">
        <v>5</v>
      </c>
      <c r="D6" s="8">
        <v>6954.57</v>
      </c>
      <c r="E6" s="22"/>
      <c r="F6" s="8">
        <v>0</v>
      </c>
      <c r="G6" s="22"/>
      <c r="H6" s="9">
        <v>0</v>
      </c>
      <c r="I6" s="22"/>
      <c r="J6" s="8">
        <v>0</v>
      </c>
      <c r="K6" s="22"/>
      <c r="L6" s="8">
        <v>10.74</v>
      </c>
      <c r="M6" s="22"/>
      <c r="N6" s="8">
        <v>0</v>
      </c>
      <c r="O6" s="22"/>
      <c r="P6" s="27">
        <v>0</v>
      </c>
    </row>
    <row r="7" spans="1:16" x14ac:dyDescent="0.25">
      <c r="A7" s="10" t="s">
        <v>6</v>
      </c>
      <c r="B7" s="10"/>
      <c r="C7" s="10"/>
      <c r="D7" s="11">
        <f>SUM(D5:D6)</f>
        <v>90344.12</v>
      </c>
      <c r="E7" s="22"/>
      <c r="F7" s="11">
        <f>SUM(F5:F6)</f>
        <v>106690.62</v>
      </c>
      <c r="G7" s="22"/>
      <c r="H7" s="12">
        <f>SUM(H5:H6)</f>
        <v>121776.07</v>
      </c>
      <c r="I7" s="22"/>
      <c r="J7" s="11">
        <f>SUM(J5:J6)</f>
        <v>129640.89</v>
      </c>
      <c r="K7" s="22"/>
      <c r="L7" s="11">
        <f>SUM(L5:L6)</f>
        <v>18367.43</v>
      </c>
      <c r="M7" s="22"/>
      <c r="N7" s="11">
        <v>119000</v>
      </c>
      <c r="O7" s="22"/>
      <c r="P7" s="28">
        <f>SUM(P4:P6)</f>
        <v>130000</v>
      </c>
    </row>
    <row r="8" spans="1:16" ht="15.75" thickBot="1" x14ac:dyDescent="0.3">
      <c r="A8" s="5"/>
      <c r="B8" s="5" t="s">
        <v>7</v>
      </c>
      <c r="C8" s="5"/>
      <c r="D8" s="6">
        <v>1642.42</v>
      </c>
      <c r="E8" s="22"/>
      <c r="F8" s="6">
        <v>262.61</v>
      </c>
      <c r="G8" s="22"/>
      <c r="H8" s="13">
        <v>83.2</v>
      </c>
      <c r="I8" s="22"/>
      <c r="J8" s="6">
        <v>3246.39</v>
      </c>
      <c r="K8" s="22"/>
      <c r="L8" s="6">
        <v>5036.46</v>
      </c>
      <c r="M8" s="22"/>
      <c r="N8" s="6">
        <v>1000</v>
      </c>
      <c r="O8" s="22"/>
      <c r="P8" s="26">
        <v>0</v>
      </c>
    </row>
    <row r="9" spans="1:16" x14ac:dyDescent="0.25">
      <c r="A9" s="14" t="s">
        <v>8</v>
      </c>
      <c r="B9" s="14"/>
      <c r="C9" s="14"/>
      <c r="D9" s="15">
        <f>D8+D7+D3</f>
        <v>91986.54</v>
      </c>
      <c r="E9" s="11">
        <f t="shared" ref="E9" si="0">E8+E7+E3</f>
        <v>0</v>
      </c>
      <c r="F9" s="15">
        <f>F8+F7+F3</f>
        <v>106953.23</v>
      </c>
      <c r="G9" s="11">
        <f t="shared" ref="G9:P9" si="1">G8+G7+G3</f>
        <v>0</v>
      </c>
      <c r="H9" s="15">
        <f t="shared" si="1"/>
        <v>121859.27</v>
      </c>
      <c r="I9" s="11">
        <f t="shared" si="1"/>
        <v>0</v>
      </c>
      <c r="J9" s="15">
        <f t="shared" si="1"/>
        <v>132887.28</v>
      </c>
      <c r="K9" s="11">
        <f t="shared" si="1"/>
        <v>0</v>
      </c>
      <c r="L9" s="15">
        <f t="shared" ref="L9:O9" si="2">L8+L7+L3</f>
        <v>23403.89</v>
      </c>
      <c r="M9" s="11">
        <f t="shared" si="1"/>
        <v>0</v>
      </c>
      <c r="N9" s="15">
        <f t="shared" si="2"/>
        <v>120000</v>
      </c>
      <c r="O9" s="11">
        <f t="shared" si="2"/>
        <v>0</v>
      </c>
      <c r="P9" s="29">
        <f t="shared" si="1"/>
        <v>130000</v>
      </c>
    </row>
    <row r="10" spans="1:16" s="16" customFormat="1" ht="11.25" x14ac:dyDescent="0.2">
      <c r="A10" s="5" t="s">
        <v>9</v>
      </c>
      <c r="B10" s="5"/>
      <c r="C10" s="5"/>
      <c r="D10" s="6">
        <v>0</v>
      </c>
      <c r="E10" s="23"/>
      <c r="F10" s="6">
        <v>0</v>
      </c>
      <c r="G10" s="23"/>
      <c r="H10" s="7">
        <v>0</v>
      </c>
      <c r="I10" s="23"/>
      <c r="J10" s="6"/>
      <c r="K10" s="23"/>
      <c r="L10" s="6"/>
      <c r="M10" s="23"/>
      <c r="N10" s="6"/>
      <c r="O10" s="23"/>
      <c r="P10" s="26"/>
    </row>
    <row r="11" spans="1:16" x14ac:dyDescent="0.25">
      <c r="A11" s="5"/>
      <c r="B11" s="5" t="s">
        <v>10</v>
      </c>
      <c r="C11" s="5"/>
      <c r="D11" s="6">
        <v>0</v>
      </c>
      <c r="E11" s="22"/>
      <c r="F11" s="6">
        <v>0</v>
      </c>
      <c r="G11" s="22"/>
      <c r="H11" s="7">
        <v>0</v>
      </c>
      <c r="I11" s="22"/>
      <c r="J11" s="6">
        <v>0</v>
      </c>
      <c r="K11" s="22"/>
      <c r="L11" s="6">
        <v>0</v>
      </c>
      <c r="M11" s="22"/>
      <c r="N11" s="6">
        <v>100</v>
      </c>
      <c r="O11" s="22"/>
      <c r="P11" s="26">
        <v>100</v>
      </c>
    </row>
    <row r="12" spans="1:16" x14ac:dyDescent="0.25">
      <c r="A12" s="5"/>
      <c r="B12" s="5" t="s">
        <v>11</v>
      </c>
      <c r="C12" s="5"/>
      <c r="D12" s="6">
        <v>15</v>
      </c>
      <c r="E12" s="22"/>
      <c r="F12" s="6">
        <v>0</v>
      </c>
      <c r="G12" s="22"/>
      <c r="H12" s="7">
        <v>0</v>
      </c>
      <c r="I12" s="22"/>
      <c r="J12" s="6">
        <v>0</v>
      </c>
      <c r="K12" s="22"/>
      <c r="L12" s="6">
        <v>0</v>
      </c>
      <c r="M12" s="22"/>
      <c r="N12" s="6">
        <v>100</v>
      </c>
      <c r="O12" s="22"/>
      <c r="P12" s="26">
        <v>25</v>
      </c>
    </row>
    <row r="13" spans="1:16" x14ac:dyDescent="0.25">
      <c r="A13" s="5"/>
      <c r="B13" s="5" t="s">
        <v>12</v>
      </c>
      <c r="C13" s="5"/>
      <c r="D13" s="6"/>
      <c r="E13" s="22"/>
      <c r="F13" s="6"/>
      <c r="G13" s="22"/>
      <c r="H13" s="7"/>
      <c r="I13" s="22"/>
      <c r="J13" s="6"/>
      <c r="K13" s="22"/>
      <c r="L13" s="6"/>
      <c r="M13" s="22"/>
      <c r="N13" s="6"/>
      <c r="O13" s="22"/>
      <c r="P13" s="26"/>
    </row>
    <row r="14" spans="1:16" x14ac:dyDescent="0.25">
      <c r="A14" s="5"/>
      <c r="B14" s="5"/>
      <c r="C14" s="5" t="s">
        <v>13</v>
      </c>
      <c r="D14" s="6">
        <v>70910.710000000006</v>
      </c>
      <c r="E14" s="22"/>
      <c r="F14" s="6">
        <v>75675</v>
      </c>
      <c r="G14" s="22"/>
      <c r="H14" s="7">
        <v>74942</v>
      </c>
      <c r="I14" s="22"/>
      <c r="J14" s="6">
        <v>75550</v>
      </c>
      <c r="K14" s="22"/>
      <c r="L14" s="6">
        <v>89080.16</v>
      </c>
      <c r="M14" s="22"/>
      <c r="N14" s="6">
        <v>99800</v>
      </c>
      <c r="O14" s="22"/>
      <c r="P14" s="26">
        <v>98000</v>
      </c>
    </row>
    <row r="15" spans="1:16" x14ac:dyDescent="0.25">
      <c r="A15" s="5"/>
      <c r="B15" s="5"/>
      <c r="C15" s="5" t="s">
        <v>14</v>
      </c>
      <c r="D15" s="6">
        <v>16229.95</v>
      </c>
      <c r="E15" s="22"/>
      <c r="F15" s="6">
        <v>16696</v>
      </c>
      <c r="G15" s="22"/>
      <c r="H15" s="7">
        <v>16414.5</v>
      </c>
      <c r="I15" s="22"/>
      <c r="J15" s="6">
        <v>17021</v>
      </c>
      <c r="K15" s="22"/>
      <c r="L15" s="6">
        <v>28434.86</v>
      </c>
      <c r="M15" s="22"/>
      <c r="N15" s="6">
        <v>0</v>
      </c>
      <c r="O15" s="22"/>
      <c r="P15" s="26">
        <v>31875</v>
      </c>
    </row>
    <row r="16" spans="1:16" x14ac:dyDescent="0.25">
      <c r="A16" s="5"/>
      <c r="B16" s="5"/>
      <c r="C16" s="5" t="s">
        <v>15</v>
      </c>
      <c r="D16" s="8">
        <v>395</v>
      </c>
      <c r="E16" s="22"/>
      <c r="F16" s="8">
        <v>395</v>
      </c>
      <c r="G16" s="22"/>
      <c r="H16" s="9">
        <v>0</v>
      </c>
      <c r="I16" s="22"/>
      <c r="J16" s="8">
        <v>0</v>
      </c>
      <c r="K16" s="22"/>
      <c r="L16" s="8">
        <v>0</v>
      </c>
      <c r="M16" s="22"/>
      <c r="N16" s="8">
        <v>0</v>
      </c>
      <c r="O16" s="22"/>
      <c r="P16" s="27">
        <v>0</v>
      </c>
    </row>
    <row r="17" spans="1:16" ht="15.75" thickBot="1" x14ac:dyDescent="0.3">
      <c r="A17" s="5" t="s">
        <v>27</v>
      </c>
      <c r="B17" s="5"/>
      <c r="C17" s="5"/>
      <c r="D17" s="36">
        <f>SUM(D14:D16)</f>
        <v>87535.66</v>
      </c>
      <c r="E17" s="22"/>
      <c r="F17" s="36">
        <f>SUM(F14:F16)</f>
        <v>92766</v>
      </c>
      <c r="G17" s="22"/>
      <c r="H17" s="37">
        <f>SUM(H14:H16)</f>
        <v>91356.5</v>
      </c>
      <c r="I17" s="22"/>
      <c r="J17" s="36">
        <f>SUM(J14:J16)</f>
        <v>92571</v>
      </c>
      <c r="K17" s="22"/>
      <c r="L17" s="36">
        <f>SUM(L14:L16)</f>
        <v>117515.02</v>
      </c>
      <c r="M17" s="22"/>
      <c r="N17" s="36">
        <f>SUM(N14:N16)</f>
        <v>99800</v>
      </c>
      <c r="O17" s="22"/>
      <c r="P17" s="30">
        <f>SUM(P14:P16)</f>
        <v>129875</v>
      </c>
    </row>
    <row r="18" spans="1:16" ht="15" customHeight="1" x14ac:dyDescent="0.25">
      <c r="A18" s="5" t="s">
        <v>16</v>
      </c>
      <c r="B18" s="5"/>
      <c r="C18" s="5"/>
      <c r="D18" s="38">
        <f>D11+D12+D17</f>
        <v>87550.66</v>
      </c>
      <c r="E18" s="22"/>
      <c r="F18" s="38">
        <f>F11+F12+F17</f>
        <v>92766</v>
      </c>
      <c r="G18" s="22"/>
      <c r="H18" s="38">
        <f>H11+H12+H17</f>
        <v>91356.5</v>
      </c>
      <c r="I18" s="22"/>
      <c r="J18" s="38">
        <f>J11+J12+J17</f>
        <v>92571</v>
      </c>
      <c r="K18" s="22"/>
      <c r="L18" s="38">
        <f>L11+L12+L17</f>
        <v>117515.02</v>
      </c>
      <c r="M18" s="22"/>
      <c r="N18" s="38">
        <f>N11+N12+N17</f>
        <v>100000</v>
      </c>
      <c r="O18" s="22"/>
      <c r="P18" s="39">
        <f>P11+P12+P17</f>
        <v>130000</v>
      </c>
    </row>
    <row r="19" spans="1:16" ht="15" customHeight="1" x14ac:dyDescent="0.25">
      <c r="A19" s="5" t="s">
        <v>17</v>
      </c>
      <c r="B19" s="17"/>
      <c r="C19" s="5"/>
      <c r="D19" s="33">
        <f>D9-D18</f>
        <v>4435.8799999999901</v>
      </c>
      <c r="E19" s="22"/>
      <c r="F19" s="33">
        <f>F9-F18</f>
        <v>14187.229999999996</v>
      </c>
      <c r="G19" s="22"/>
      <c r="H19" s="33">
        <f t="shared" ref="H19:J19" si="3">H9-H18</f>
        <v>30502.770000000004</v>
      </c>
      <c r="I19" s="22"/>
      <c r="J19" s="33">
        <f t="shared" si="3"/>
        <v>40316.28</v>
      </c>
      <c r="K19" s="22"/>
      <c r="L19" s="33">
        <f t="shared" ref="L19:N19" si="4">L9-L18</f>
        <v>-94111.13</v>
      </c>
      <c r="M19" s="22"/>
      <c r="N19" s="33">
        <f t="shared" si="4"/>
        <v>20000</v>
      </c>
      <c r="O19" s="22"/>
      <c r="P19" s="30">
        <f>P9-P18</f>
        <v>0</v>
      </c>
    </row>
    <row r="20" spans="1:16" s="18" customFormat="1" x14ac:dyDescent="0.25">
      <c r="A20" s="5" t="s">
        <v>18</v>
      </c>
      <c r="B20" s="17"/>
      <c r="C20" s="5"/>
      <c r="D20" s="34">
        <v>92008</v>
      </c>
      <c r="E20" s="22"/>
      <c r="F20" s="34">
        <v>92828</v>
      </c>
      <c r="G20" s="22"/>
      <c r="H20" s="34">
        <v>107016</v>
      </c>
      <c r="I20" s="22"/>
      <c r="J20" s="34">
        <v>137518</v>
      </c>
      <c r="K20" s="22"/>
      <c r="L20" s="34">
        <v>177834</v>
      </c>
      <c r="M20" s="24"/>
      <c r="N20" s="34">
        <v>177834</v>
      </c>
      <c r="O20" s="24"/>
      <c r="P20" s="31">
        <v>197834</v>
      </c>
    </row>
    <row r="21" spans="1:16" ht="15" customHeight="1" x14ac:dyDescent="0.25">
      <c r="A21" s="18" t="s">
        <v>19</v>
      </c>
      <c r="B21" s="19"/>
      <c r="D21" s="35">
        <f>D20+D9-D18</f>
        <v>96443.879999999976</v>
      </c>
      <c r="E21" s="22"/>
      <c r="F21" s="35">
        <f>F20+F9-F18</f>
        <v>107015.22999999998</v>
      </c>
      <c r="G21" s="22"/>
      <c r="H21" s="35">
        <f>H20+H9-H18</f>
        <v>137518.77000000002</v>
      </c>
      <c r="I21" s="22"/>
      <c r="J21" s="35">
        <f t="shared" ref="J21" si="5">J20+J9-J18</f>
        <v>177834.28000000003</v>
      </c>
      <c r="K21" s="22"/>
      <c r="L21" s="35">
        <f t="shared" ref="L21:N21" si="6">L20+L9-L18</f>
        <v>83722.87000000001</v>
      </c>
      <c r="M21" s="22"/>
      <c r="N21" s="35">
        <f t="shared" si="6"/>
        <v>197834</v>
      </c>
      <c r="O21" s="22"/>
      <c r="P21" s="32">
        <f>P20+P9-P18</f>
        <v>197834</v>
      </c>
    </row>
    <row r="23" spans="1:16" x14ac:dyDescent="0.25">
      <c r="A23" s="18" t="s">
        <v>28</v>
      </c>
    </row>
    <row r="24" spans="1:16" x14ac:dyDescent="0.25">
      <c r="A24" s="18" t="s">
        <v>29</v>
      </c>
    </row>
    <row r="25" spans="1:16" s="43" customFormat="1" x14ac:dyDescent="0.25">
      <c r="A25" s="41" t="s">
        <v>30</v>
      </c>
      <c r="B25" s="41"/>
      <c r="C25" s="41"/>
      <c r="D25" s="42"/>
      <c r="F25" s="42"/>
      <c r="H25" s="42"/>
    </row>
    <row r="27" spans="1:16" x14ac:dyDescent="0.25">
      <c r="A27"/>
      <c r="B27"/>
      <c r="C27"/>
      <c r="D27"/>
      <c r="F27"/>
      <c r="H27"/>
      <c r="J27"/>
      <c r="L27"/>
      <c r="N27"/>
      <c r="P27"/>
    </row>
  </sheetData>
  <sheetProtection algorithmName="SHA-512" hashValue="uzO7cl88cRAKgqLhqkUn6LsQUAWmYzsdaCCMUcvduF+PqNQ/5LXVF2LUMtqlSxOsvqL8hc5R2poFQ7jj0RG8OA==" saltValue="0lF7JzckGqm7LVPn5pow+A==" spinCount="100000" sheet="1" objects="1" scenarios="1"/>
  <printOptions horizontalCentered="1" headings="1" gridLines="1"/>
  <pageMargins left="0.2" right="0.2" top="1" bottom="0.75" header="0.3" footer="0.3"/>
  <pageSetup orientation="landscape" horizontalDpi="300" verticalDpi="300" r:id="rId1"/>
  <headerFooter>
    <oddHeader xml:space="preserve">&amp;L&amp;D&amp;CCrystal Lake Township Fire Fund
Proposed Budget 24-25
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Jill Marble</dc:creator>
  <cp:lastModifiedBy>Amy Ferris</cp:lastModifiedBy>
  <cp:lastPrinted>2024-01-05T20:10:58Z</cp:lastPrinted>
  <dcterms:created xsi:type="dcterms:W3CDTF">2023-12-16T19:31:49Z</dcterms:created>
  <dcterms:modified xsi:type="dcterms:W3CDTF">2024-01-18T20:06:43Z</dcterms:modified>
</cp:coreProperties>
</file>